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Ziva\ZIVA PROJEKT\0-DRIVE\Projekty\Povodi Ohre\Kamenice Kytlice\06_PROJEKT\02_DSP\05_odeslano\23-03-15-aktualní\"/>
    </mc:Choice>
  </mc:AlternateContent>
  <xr:revisionPtr revIDLastSave="0" documentId="13_ncr:1_{F1F77BBB-302E-4E66-840F-C87634228D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E9" i="1"/>
  <c r="E8" i="1"/>
  <c r="M7" i="1"/>
  <c r="M6" i="1"/>
  <c r="J7" i="1"/>
  <c r="J6" i="1"/>
  <c r="H7" i="1"/>
  <c r="H6" i="1"/>
  <c r="H5" i="1"/>
  <c r="S15" i="1"/>
  <c r="K4" i="1"/>
  <c r="K5" i="1"/>
  <c r="K6" i="1"/>
  <c r="K7" i="1"/>
  <c r="K8" i="1"/>
  <c r="K9" i="1"/>
  <c r="K3" i="1"/>
  <c r="H3" i="1" l="1"/>
  <c r="H4" i="1" s="1"/>
  <c r="J3" i="1" l="1"/>
  <c r="M3" i="1" s="1"/>
  <c r="J9" i="1"/>
  <c r="M9" i="1" s="1"/>
  <c r="J4" i="1"/>
  <c r="M4" i="1" s="1"/>
  <c r="J8" i="1"/>
  <c r="M8" i="1" s="1"/>
  <c r="J5" i="1"/>
  <c r="M5" i="1" s="1"/>
  <c r="L10" i="1"/>
  <c r="M10" i="1" l="1"/>
</calcChain>
</file>

<file path=xl/sharedStrings.xml><?xml version="1.0" encoding="utf-8"?>
<sst xmlns="http://schemas.openxmlformats.org/spreadsheetml/2006/main" count="38" uniqueCount="31">
  <si>
    <t>číslo výztuže</t>
  </si>
  <si>
    <t>popis</t>
  </si>
  <si>
    <t>počet</t>
  </si>
  <si>
    <t>průměr</t>
  </si>
  <si>
    <t>jednotková hmotnost</t>
  </si>
  <si>
    <t>m</t>
  </si>
  <si>
    <t>-</t>
  </si>
  <si>
    <t>mm</t>
  </si>
  <si>
    <t>kg/m</t>
  </si>
  <si>
    <t>kg</t>
  </si>
  <si>
    <t>CELKEM</t>
  </si>
  <si>
    <t>jednotka</t>
  </si>
  <si>
    <t>typ</t>
  </si>
  <si>
    <t>základní rozměr jednoho kusu</t>
  </si>
  <si>
    <t>druhý rozměr</t>
  </si>
  <si>
    <t>m / m2</t>
  </si>
  <si>
    <t>Hmotnost kari</t>
  </si>
  <si>
    <t>Hmotnost pruty</t>
  </si>
  <si>
    <t>celková délka / plocha</t>
  </si>
  <si>
    <t>pruty</t>
  </si>
  <si>
    <t>sdružený objekt</t>
  </si>
  <si>
    <t>rozteč</t>
  </si>
  <si>
    <t>výztuž základu</t>
  </si>
  <si>
    <t>startovací výztuž</t>
  </si>
  <si>
    <t>3.1.</t>
  </si>
  <si>
    <t>3.2.</t>
  </si>
  <si>
    <t>3.3.</t>
  </si>
  <si>
    <t>Svislá výztuž stěn</t>
  </si>
  <si>
    <t>horní čílka</t>
  </si>
  <si>
    <t>vodorovná výztuž *</t>
  </si>
  <si>
    <t>* počítáno 20 % na prořez a stykování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</si>
</sst>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7" xfId="0" applyBorder="1"/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/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zoomScale="85" zoomScaleNormal="85" workbookViewId="0">
      <pane ySplit="2" topLeftCell="A3" activePane="bottomLeft" state="frozen"/>
      <selection pane="bottomLeft" activeCell="M11" sqref="A1:M11"/>
    </sheetView>
  </sheetViews>
  <sheetFormatPr defaultRowHeight="15" x14ac:dyDescent="0.25"/>
  <cols>
    <col min="2" max="2" width="9.140625" style="1"/>
    <col min="3" max="3" width="46.140625" style="1" customWidth="1"/>
    <col min="4" max="4" width="10.28515625" style="1" hidden="1" customWidth="1"/>
    <col min="5" max="5" width="15.85546875" style="1" customWidth="1"/>
    <col min="6" max="6" width="1.5703125" style="1" hidden="1" customWidth="1"/>
    <col min="7" max="7" width="8.140625" style="1" customWidth="1"/>
    <col min="8" max="9" width="7.5703125" style="1" customWidth="1"/>
    <col min="10" max="10" width="8.42578125" style="3" customWidth="1"/>
    <col min="11" max="11" width="11.140625" style="1" customWidth="1"/>
    <col min="12" max="12" width="9.140625" style="1" hidden="1" customWidth="1"/>
    <col min="13" max="13" width="11" style="4" customWidth="1"/>
    <col min="17" max="23" width="11.85546875" customWidth="1"/>
  </cols>
  <sheetData>
    <row r="1" spans="1:20" ht="51" customHeight="1" thickBot="1" x14ac:dyDescent="0.3">
      <c r="A1" s="17"/>
      <c r="B1" s="18" t="s">
        <v>0</v>
      </c>
      <c r="C1" s="19" t="s">
        <v>1</v>
      </c>
      <c r="D1" s="19" t="s">
        <v>12</v>
      </c>
      <c r="E1" s="19" t="s">
        <v>13</v>
      </c>
      <c r="F1" s="19" t="s">
        <v>14</v>
      </c>
      <c r="G1" s="19" t="s">
        <v>21</v>
      </c>
      <c r="H1" s="19" t="s">
        <v>2</v>
      </c>
      <c r="I1" s="19" t="s">
        <v>3</v>
      </c>
      <c r="J1" s="20" t="s">
        <v>18</v>
      </c>
      <c r="K1" s="19" t="s">
        <v>4</v>
      </c>
      <c r="L1" s="19" t="s">
        <v>16</v>
      </c>
      <c r="M1" s="21" t="s">
        <v>17</v>
      </c>
    </row>
    <row r="2" spans="1:20" ht="15.75" thickBot="1" x14ac:dyDescent="0.3">
      <c r="A2" s="17"/>
      <c r="B2" s="18" t="s">
        <v>11</v>
      </c>
      <c r="C2" s="19"/>
      <c r="D2" s="19"/>
      <c r="E2" s="19" t="s">
        <v>5</v>
      </c>
      <c r="F2" s="19" t="s">
        <v>5</v>
      </c>
      <c r="G2" s="19" t="s">
        <v>5</v>
      </c>
      <c r="H2" s="19" t="s">
        <v>6</v>
      </c>
      <c r="I2" s="19" t="s">
        <v>7</v>
      </c>
      <c r="J2" s="20" t="s">
        <v>15</v>
      </c>
      <c r="K2" s="19" t="s">
        <v>8</v>
      </c>
      <c r="L2" s="19" t="s">
        <v>9</v>
      </c>
      <c r="M2" s="21" t="s">
        <v>9</v>
      </c>
    </row>
    <row r="3" spans="1:20" ht="15" customHeight="1" x14ac:dyDescent="0.25">
      <c r="A3" s="23" t="s">
        <v>20</v>
      </c>
      <c r="B3" s="15">
        <v>1</v>
      </c>
      <c r="C3" s="8" t="s">
        <v>22</v>
      </c>
      <c r="D3" s="8" t="s">
        <v>19</v>
      </c>
      <c r="E3" s="8">
        <v>4.4000000000000004</v>
      </c>
      <c r="F3" s="8"/>
      <c r="G3" s="8">
        <v>0.125</v>
      </c>
      <c r="H3" s="8">
        <f>72/G3</f>
        <v>576</v>
      </c>
      <c r="I3" s="8">
        <v>14</v>
      </c>
      <c r="J3" s="9">
        <f>E3*H3</f>
        <v>2534.4</v>
      </c>
      <c r="K3" s="5">
        <f>INDEX($T$3:$T$11,COUNTIF($S$3:$S$11,"&lt;="&amp;I3))</f>
        <v>1.21</v>
      </c>
      <c r="L3" s="9"/>
      <c r="M3" s="2">
        <f>K3*J3</f>
        <v>3066.6239999999998</v>
      </c>
      <c r="S3">
        <v>0</v>
      </c>
      <c r="T3">
        <v>0</v>
      </c>
    </row>
    <row r="4" spans="1:20" ht="15" customHeight="1" x14ac:dyDescent="0.25">
      <c r="A4" s="24"/>
      <c r="B4" s="16">
        <v>2</v>
      </c>
      <c r="C4" s="7" t="s">
        <v>23</v>
      </c>
      <c r="D4" s="7" t="s">
        <v>19</v>
      </c>
      <c r="E4" s="7">
        <v>2</v>
      </c>
      <c r="F4" s="7"/>
      <c r="G4" s="7">
        <v>0.125</v>
      </c>
      <c r="H4" s="7">
        <f>H3</f>
        <v>576</v>
      </c>
      <c r="I4" s="7">
        <v>14</v>
      </c>
      <c r="J4" s="22">
        <f>E4*H4</f>
        <v>1152</v>
      </c>
      <c r="K4" s="7">
        <f t="shared" ref="K4:K9" si="0">INDEX($T$3:$T$11,COUNTIF($S$3:$S$11,"&lt;="&amp;I4))</f>
        <v>1.21</v>
      </c>
      <c r="L4" s="22"/>
      <c r="M4" s="6">
        <f>K4*J4</f>
        <v>1393.92</v>
      </c>
      <c r="S4">
        <v>8</v>
      </c>
      <c r="T4">
        <v>0.4</v>
      </c>
    </row>
    <row r="5" spans="1:20" ht="15" customHeight="1" x14ac:dyDescent="0.25">
      <c r="A5" s="24"/>
      <c r="B5" s="16" t="s">
        <v>24</v>
      </c>
      <c r="C5" s="26" t="s">
        <v>27</v>
      </c>
      <c r="D5" s="7" t="s">
        <v>19</v>
      </c>
      <c r="E5" s="7">
        <v>2.1</v>
      </c>
      <c r="F5" s="7"/>
      <c r="G5" s="7">
        <v>0.125</v>
      </c>
      <c r="H5" s="7">
        <f>43/G5</f>
        <v>344</v>
      </c>
      <c r="I5" s="7">
        <v>14</v>
      </c>
      <c r="J5" s="22">
        <f>E5*H5</f>
        <v>722.4</v>
      </c>
      <c r="K5" s="7">
        <f t="shared" si="0"/>
        <v>1.21</v>
      </c>
      <c r="L5" s="22"/>
      <c r="M5" s="6">
        <f t="shared" ref="M5:M9" si="1">K5*J5</f>
        <v>874.10399999999993</v>
      </c>
      <c r="S5">
        <v>10</v>
      </c>
      <c r="T5">
        <v>0.62</v>
      </c>
    </row>
    <row r="6" spans="1:20" ht="15" customHeight="1" x14ac:dyDescent="0.25">
      <c r="A6" s="24"/>
      <c r="B6" s="16" t="s">
        <v>25</v>
      </c>
      <c r="C6" s="27"/>
      <c r="D6" s="7"/>
      <c r="E6" s="7">
        <v>1.8</v>
      </c>
      <c r="F6" s="7"/>
      <c r="G6" s="7">
        <v>0.125</v>
      </c>
      <c r="H6" s="7">
        <f>17/G6</f>
        <v>136</v>
      </c>
      <c r="I6" s="7">
        <v>14</v>
      </c>
      <c r="J6" s="22">
        <f>E6*H6</f>
        <v>244.8</v>
      </c>
      <c r="K6" s="7">
        <f t="shared" si="0"/>
        <v>1.21</v>
      </c>
      <c r="L6" s="22"/>
      <c r="M6" s="6">
        <f t="shared" si="1"/>
        <v>296.20800000000003</v>
      </c>
      <c r="S6">
        <v>12</v>
      </c>
      <c r="T6">
        <v>0.89</v>
      </c>
    </row>
    <row r="7" spans="1:20" ht="15" customHeight="1" x14ac:dyDescent="0.25">
      <c r="A7" s="24"/>
      <c r="B7" s="16" t="s">
        <v>26</v>
      </c>
      <c r="C7" s="25"/>
      <c r="D7" s="7"/>
      <c r="E7" s="7">
        <v>1.5</v>
      </c>
      <c r="F7" s="7"/>
      <c r="G7" s="7">
        <v>0.125</v>
      </c>
      <c r="H7" s="7">
        <f>12/G7</f>
        <v>96</v>
      </c>
      <c r="I7" s="7">
        <v>14</v>
      </c>
      <c r="J7" s="22">
        <f>E7*H7</f>
        <v>144</v>
      </c>
      <c r="K7" s="7">
        <f t="shared" si="0"/>
        <v>1.21</v>
      </c>
      <c r="L7" s="22"/>
      <c r="M7" s="6">
        <f t="shared" si="1"/>
        <v>174.24</v>
      </c>
      <c r="S7">
        <v>14</v>
      </c>
      <c r="T7">
        <v>1.21</v>
      </c>
    </row>
    <row r="8" spans="1:20" ht="15" customHeight="1" x14ac:dyDescent="0.25">
      <c r="A8" s="24"/>
      <c r="B8" s="16">
        <v>4</v>
      </c>
      <c r="C8" s="7" t="s">
        <v>28</v>
      </c>
      <c r="D8" s="7" t="s">
        <v>19</v>
      </c>
      <c r="E8" s="7">
        <f>1.1</f>
        <v>1.1000000000000001</v>
      </c>
      <c r="F8" s="7"/>
      <c r="G8" s="7">
        <v>0.125</v>
      </c>
      <c r="H8" s="7">
        <f>H4</f>
        <v>576</v>
      </c>
      <c r="I8" s="7">
        <v>12</v>
      </c>
      <c r="J8" s="22">
        <f>E8*H8</f>
        <v>633.6</v>
      </c>
      <c r="K8" s="7">
        <f t="shared" si="0"/>
        <v>0.89</v>
      </c>
      <c r="L8" s="22"/>
      <c r="M8" s="6">
        <f t="shared" si="1"/>
        <v>563.904</v>
      </c>
      <c r="S8">
        <v>16</v>
      </c>
      <c r="T8">
        <v>1.58</v>
      </c>
    </row>
    <row r="9" spans="1:20" ht="15" customHeight="1" thickBot="1" x14ac:dyDescent="0.3">
      <c r="A9" s="24"/>
      <c r="B9" s="16">
        <v>5</v>
      </c>
      <c r="C9" s="7" t="s">
        <v>29</v>
      </c>
      <c r="D9" s="7" t="s">
        <v>19</v>
      </c>
      <c r="E9" s="7">
        <f>72*1.2</f>
        <v>86.399999999999991</v>
      </c>
      <c r="F9" s="7"/>
      <c r="G9" s="7">
        <v>0.125</v>
      </c>
      <c r="H9" s="7">
        <v>59</v>
      </c>
      <c r="I9" s="7">
        <v>12</v>
      </c>
      <c r="J9" s="22">
        <f>E9*H9</f>
        <v>5097.5999999999995</v>
      </c>
      <c r="K9" s="7">
        <f t="shared" si="0"/>
        <v>0.89</v>
      </c>
      <c r="L9" s="22"/>
      <c r="M9" s="6">
        <f t="shared" si="1"/>
        <v>4536.8639999999996</v>
      </c>
      <c r="S9">
        <v>18</v>
      </c>
      <c r="T9">
        <v>20</v>
      </c>
    </row>
    <row r="10" spans="1:20" ht="15.75" thickBot="1" x14ac:dyDescent="0.3">
      <c r="A10" s="10"/>
      <c r="B10" s="11" t="s">
        <v>10</v>
      </c>
      <c r="C10" s="11"/>
      <c r="D10" s="11"/>
      <c r="E10" s="11"/>
      <c r="F10" s="11"/>
      <c r="G10" s="11"/>
      <c r="H10" s="11"/>
      <c r="I10" s="11"/>
      <c r="J10" s="12"/>
      <c r="K10" s="11"/>
      <c r="L10" s="13">
        <f>SUM(L3:L9)</f>
        <v>0</v>
      </c>
      <c r="M10" s="14">
        <f>SUM(M3:M9)</f>
        <v>10905.864</v>
      </c>
      <c r="S10">
        <v>20</v>
      </c>
      <c r="T10">
        <v>2.4700000000000002</v>
      </c>
    </row>
    <row r="11" spans="1:20" x14ac:dyDescent="0.25">
      <c r="C11" s="1" t="s">
        <v>30</v>
      </c>
      <c r="S11">
        <v>22</v>
      </c>
      <c r="T11">
        <v>2.98</v>
      </c>
    </row>
    <row r="15" spans="1:20" x14ac:dyDescent="0.25">
      <c r="S15">
        <f>12+17+43</f>
        <v>72</v>
      </c>
    </row>
  </sheetData>
  <mergeCells count="2">
    <mergeCell ref="A3:A9"/>
    <mergeCell ref="C5:C7"/>
  </mergeCells>
  <phoneticPr fontId="2" type="noConversion"/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frantisek.vackar</dc:creator>
  <cp:lastModifiedBy>Ziva</cp:lastModifiedBy>
  <cp:lastPrinted>2020-06-09T08:12:14Z</cp:lastPrinted>
  <dcterms:created xsi:type="dcterms:W3CDTF">2019-12-19T08:53:31Z</dcterms:created>
  <dcterms:modified xsi:type="dcterms:W3CDTF">2023-03-21T21:21:08Z</dcterms:modified>
</cp:coreProperties>
</file>